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W11" i="2"/>
  <c r="R7"/>
  <c r="R16"/>
  <c r="R14"/>
  <c r="W14"/>
  <c r="W13"/>
  <c r="W12"/>
  <c r="W10"/>
  <c r="W9"/>
  <c r="W8"/>
  <c r="W7"/>
  <c r="R13"/>
  <c r="R12"/>
  <c r="R11"/>
  <c r="R10"/>
  <c r="R9"/>
  <c r="R8"/>
  <c r="V7"/>
  <c r="F8" l="1"/>
  <c r="V11"/>
  <c r="N9"/>
  <c r="V12"/>
  <c r="N7"/>
  <c r="N8"/>
  <c r="J13"/>
  <c r="J14"/>
  <c r="F12"/>
  <c r="F10"/>
  <c r="F9"/>
  <c r="V14" l="1"/>
  <c r="V13"/>
  <c r="V8"/>
  <c r="V9"/>
  <c r="V10"/>
  <c r="N10"/>
  <c r="N11"/>
  <c r="N12"/>
  <c r="N14"/>
  <c r="N13"/>
  <c r="J8"/>
  <c r="J9"/>
  <c r="J10"/>
  <c r="J11"/>
  <c r="J12"/>
  <c r="J7"/>
  <c r="F14"/>
  <c r="F13"/>
  <c r="F11"/>
  <c r="F7"/>
  <c r="N15" l="1"/>
  <c r="N16" s="1"/>
  <c r="X12"/>
  <c r="X8"/>
  <c r="X9"/>
  <c r="X10"/>
  <c r="X7"/>
  <c r="X13"/>
  <c r="X14"/>
  <c r="X11"/>
  <c r="V15"/>
  <c r="V16" s="1"/>
  <c r="J15"/>
  <c r="J16" s="1"/>
  <c r="F15"/>
  <c r="F16" s="1"/>
  <c r="W15"/>
  <c r="X16" l="1"/>
  <c r="X17" s="1"/>
</calcChain>
</file>

<file path=xl/sharedStrings.xml><?xml version="1.0" encoding="utf-8"?>
<sst xmlns="http://schemas.openxmlformats.org/spreadsheetml/2006/main" count="42" uniqueCount="26">
  <si>
    <t>Результаты опроса получателей социальных услуг на уровень качества предоставляемых услуг</t>
  </si>
  <si>
    <t>отделения:</t>
  </si>
  <si>
    <t>ОСОД №1</t>
  </si>
  <si>
    <t>ОСОД №2</t>
  </si>
  <si>
    <t xml:space="preserve">ИТОГО </t>
  </si>
  <si>
    <t xml:space="preserve">% удовлетворенности </t>
  </si>
  <si>
    <t>Своевременно ли Вы получили необходимую Вам услугу?</t>
  </si>
  <si>
    <t>Получили ли Вы от специалиста полную и достоверную информацию</t>
  </si>
  <si>
    <t>Предоставлена ли Вам услуга в полном объеме?</t>
  </si>
  <si>
    <t>Довольны ли Вы уровнем общения со специалистом учреждения?</t>
  </si>
  <si>
    <t>Довольны ли Вы полученным результатом после оказания услуги?</t>
  </si>
  <si>
    <t>Достаточно ли Вам было времени для общения со специалистом учреждения?</t>
  </si>
  <si>
    <t>Случалось ли Вам наблюдать в действиях сотрудника нарушения должностных обязанностей?</t>
  </si>
  <si>
    <t>Возникали ли у Вас с сотрудником конфликтные ситуации при получении социальных услуг?</t>
  </si>
  <si>
    <t>Общий % удовлетроренности получателей социальных услуг в учреждении</t>
  </si>
  <si>
    <t>%</t>
  </si>
  <si>
    <t>да</t>
  </si>
  <si>
    <t>нет</t>
  </si>
  <si>
    <t>затрудняюсь</t>
  </si>
  <si>
    <t>кол-во удовлетворенных</t>
  </si>
  <si>
    <t>критерии/всего опрошенных респондентов</t>
  </si>
  <si>
    <t>средний процент удовлетворенности по отделениям</t>
  </si>
  <si>
    <t>отделение дневного пребывания граждан пожилого возраста и инвалидов</t>
  </si>
  <si>
    <t>1 квартал 2024 год</t>
  </si>
  <si>
    <t>Отделение по организации и обеспечению отдыха и оздоровления детей + Срочное отделение социального обслуживания</t>
  </si>
  <si>
    <t>Отделение социального сопровождения и социальной реабилитации инвалидов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</si>
</sst>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2" xfId="0" applyNumberFormat="1" applyFont="1" applyBorder="1"/>
    <xf numFmtId="164" fontId="2" fillId="0" borderId="11" xfId="0" applyNumberFormat="1" applyFont="1" applyBorder="1"/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8"/>
  <sheetViews>
    <sheetView tabSelected="1" topLeftCell="C1" workbookViewId="0">
      <selection activeCell="X14" sqref="X14"/>
    </sheetView>
  </sheetViews>
  <sheetFormatPr defaultRowHeight="15"/>
  <cols>
    <col min="1" max="1" width="3.28515625" customWidth="1"/>
    <col min="2" max="2" width="36.140625" customWidth="1"/>
    <col min="3" max="3" width="4.28515625" customWidth="1"/>
    <col min="4" max="4" width="3.85546875" customWidth="1"/>
    <col min="5" max="5" width="5.140625" customWidth="1"/>
    <col min="6" max="6" width="4" customWidth="1"/>
    <col min="7" max="7" width="4.7109375" customWidth="1"/>
    <col min="8" max="8" width="4" customWidth="1"/>
    <col min="9" max="9" width="4.85546875" customWidth="1"/>
    <col min="10" max="11" width="4.5703125" customWidth="1"/>
    <col min="12" max="12" width="4.140625" customWidth="1"/>
    <col min="13" max="13" width="4.85546875" customWidth="1"/>
    <col min="14" max="14" width="9.42578125" customWidth="1"/>
    <col min="15" max="18" width="4.42578125" customWidth="1"/>
    <col min="19" max="19" width="4.28515625" customWidth="1"/>
    <col min="20" max="20" width="4" customWidth="1"/>
    <col min="21" max="21" width="4.85546875" customWidth="1"/>
    <col min="22" max="22" width="7.7109375" customWidth="1"/>
    <col min="23" max="23" width="8.42578125" customWidth="1"/>
    <col min="24" max="24" width="9.42578125" customWidth="1"/>
    <col min="25" max="25" width="6.7109375" customWidth="1"/>
    <col min="26" max="26" width="6.28515625" customWidth="1"/>
    <col min="27" max="27" width="5.85546875" customWidth="1"/>
  </cols>
  <sheetData>
    <row r="1" spans="1:26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1"/>
      <c r="Z1" s="1"/>
    </row>
    <row r="2" spans="1:26">
      <c r="B2" s="37" t="s">
        <v>23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6" ht="6.75" customHeight="1"/>
    <row r="4" spans="1:26" ht="72.75" customHeight="1">
      <c r="A4" s="2"/>
      <c r="B4" s="3" t="s">
        <v>1</v>
      </c>
      <c r="C4" s="44" t="s">
        <v>2</v>
      </c>
      <c r="D4" s="45"/>
      <c r="E4" s="45"/>
      <c r="F4" s="46"/>
      <c r="G4" s="44" t="s">
        <v>3</v>
      </c>
      <c r="H4" s="47"/>
      <c r="I4" s="47"/>
      <c r="J4" s="46"/>
      <c r="K4" s="39" t="s">
        <v>24</v>
      </c>
      <c r="L4" s="40"/>
      <c r="M4" s="40"/>
      <c r="N4" s="41"/>
      <c r="O4" s="39" t="s">
        <v>22</v>
      </c>
      <c r="P4" s="50"/>
      <c r="Q4" s="50"/>
      <c r="R4" s="51"/>
      <c r="S4" s="39" t="s">
        <v>25</v>
      </c>
      <c r="T4" s="40"/>
      <c r="U4" s="40"/>
      <c r="V4" s="41"/>
      <c r="W4" s="48" t="s">
        <v>4</v>
      </c>
      <c r="X4" s="49"/>
    </row>
    <row r="5" spans="1:26" ht="38.25" customHeight="1">
      <c r="A5" s="2"/>
      <c r="B5" s="8"/>
      <c r="C5" s="14" t="s">
        <v>16</v>
      </c>
      <c r="D5" s="14" t="s">
        <v>17</v>
      </c>
      <c r="E5" s="15" t="s">
        <v>18</v>
      </c>
      <c r="F5" s="14" t="s">
        <v>15</v>
      </c>
      <c r="G5" s="14" t="s">
        <v>16</v>
      </c>
      <c r="H5" s="14" t="s">
        <v>17</v>
      </c>
      <c r="I5" s="15" t="s">
        <v>18</v>
      </c>
      <c r="J5" s="14" t="s">
        <v>15</v>
      </c>
      <c r="K5" s="14" t="s">
        <v>16</v>
      </c>
      <c r="L5" s="14" t="s">
        <v>17</v>
      </c>
      <c r="M5" s="15" t="s">
        <v>18</v>
      </c>
      <c r="N5" s="14" t="s">
        <v>15</v>
      </c>
      <c r="O5" s="14" t="s">
        <v>16</v>
      </c>
      <c r="P5" s="14" t="s">
        <v>17</v>
      </c>
      <c r="Q5" s="15" t="s">
        <v>18</v>
      </c>
      <c r="R5" s="14" t="s">
        <v>15</v>
      </c>
      <c r="S5" s="14" t="s">
        <v>16</v>
      </c>
      <c r="T5" s="14" t="s">
        <v>17</v>
      </c>
      <c r="U5" s="15" t="s">
        <v>18</v>
      </c>
      <c r="V5" s="14" t="s">
        <v>15</v>
      </c>
      <c r="W5" s="24" t="s">
        <v>19</v>
      </c>
      <c r="X5" s="24" t="s">
        <v>5</v>
      </c>
    </row>
    <row r="6" spans="1:26" ht="27" customHeight="1" thickBot="1">
      <c r="A6" s="2"/>
      <c r="B6" s="31" t="s">
        <v>20</v>
      </c>
      <c r="C6" s="10">
        <v>199</v>
      </c>
      <c r="D6" s="12"/>
      <c r="E6" s="13"/>
      <c r="F6" s="17"/>
      <c r="G6" s="10">
        <v>224</v>
      </c>
      <c r="H6" s="9"/>
      <c r="I6" s="9"/>
      <c r="J6" s="21"/>
      <c r="K6" s="11">
        <v>104</v>
      </c>
      <c r="L6" s="12"/>
      <c r="M6" s="13"/>
      <c r="N6" s="17"/>
      <c r="O6" s="34">
        <v>12</v>
      </c>
      <c r="P6" s="34"/>
      <c r="Q6" s="34"/>
      <c r="R6" s="34"/>
      <c r="S6" s="11">
        <v>9</v>
      </c>
      <c r="T6" s="12"/>
      <c r="U6" s="13"/>
      <c r="V6" s="17"/>
      <c r="W6" s="25"/>
      <c r="X6" s="25"/>
    </row>
    <row r="7" spans="1:26" ht="34.5" customHeight="1" thickBot="1">
      <c r="A7" s="4">
        <v>1</v>
      </c>
      <c r="B7" s="5" t="s">
        <v>6</v>
      </c>
      <c r="C7" s="6">
        <v>199</v>
      </c>
      <c r="D7" s="6"/>
      <c r="E7" s="16"/>
      <c r="F7" s="18">
        <f>C7*100/C6</f>
        <v>100</v>
      </c>
      <c r="G7" s="13">
        <v>224</v>
      </c>
      <c r="H7" s="6"/>
      <c r="I7" s="16"/>
      <c r="J7" s="18">
        <f>G7*100/G6</f>
        <v>100</v>
      </c>
      <c r="K7" s="13">
        <v>104</v>
      </c>
      <c r="L7" s="6"/>
      <c r="M7" s="16"/>
      <c r="N7" s="18">
        <f>K7*100/K6</f>
        <v>100</v>
      </c>
      <c r="O7" s="35">
        <v>12</v>
      </c>
      <c r="P7" s="35"/>
      <c r="Q7" s="35"/>
      <c r="R7" s="18">
        <f>O7*100/O6</f>
        <v>100</v>
      </c>
      <c r="S7" s="13">
        <v>9</v>
      </c>
      <c r="T7" s="6"/>
      <c r="U7" s="16"/>
      <c r="V7" s="18">
        <f>S7*100/S6</f>
        <v>100</v>
      </c>
      <c r="W7" s="13">
        <f t="shared" ref="W7:W12" si="0">C7+G7+K7+S7+O7</f>
        <v>548</v>
      </c>
      <c r="X7" s="6">
        <f>W7*100/W7</f>
        <v>100</v>
      </c>
    </row>
    <row r="8" spans="1:26" ht="32.25" customHeight="1" thickBot="1">
      <c r="A8" s="4">
        <v>2</v>
      </c>
      <c r="B8" s="5" t="s">
        <v>7</v>
      </c>
      <c r="C8" s="6">
        <v>198</v>
      </c>
      <c r="D8" s="6">
        <v>1</v>
      </c>
      <c r="E8" s="16">
        <v>2</v>
      </c>
      <c r="F8" s="19">
        <f>C8*100/C6</f>
        <v>99.497487437185924</v>
      </c>
      <c r="G8" s="13">
        <v>224</v>
      </c>
      <c r="H8" s="6"/>
      <c r="I8" s="16"/>
      <c r="J8" s="19">
        <f t="shared" ref="J8:J12" si="1">G8*100/G7</f>
        <v>100</v>
      </c>
      <c r="K8" s="13">
        <v>103</v>
      </c>
      <c r="L8" s="6"/>
      <c r="M8" s="16">
        <v>1</v>
      </c>
      <c r="N8" s="18">
        <f t="shared" ref="N8:N12" si="2">K8*100/K7</f>
        <v>99.038461538461533</v>
      </c>
      <c r="O8" s="35">
        <v>12</v>
      </c>
      <c r="P8" s="35"/>
      <c r="Q8" s="35"/>
      <c r="R8" s="36">
        <f>O8*100/O6</f>
        <v>100</v>
      </c>
      <c r="S8" s="13">
        <v>9</v>
      </c>
      <c r="T8" s="6"/>
      <c r="U8" s="16"/>
      <c r="V8" s="18">
        <f t="shared" ref="V8:V10" si="3">S8*100/S7</f>
        <v>100</v>
      </c>
      <c r="W8" s="13">
        <f t="shared" si="0"/>
        <v>546</v>
      </c>
      <c r="X8" s="6">
        <f>W8*100/W7</f>
        <v>99.635036496350367</v>
      </c>
    </row>
    <row r="9" spans="1:26" ht="30.75" customHeight="1" thickBot="1">
      <c r="A9" s="4">
        <v>3</v>
      </c>
      <c r="B9" s="5" t="s">
        <v>8</v>
      </c>
      <c r="C9" s="6">
        <v>199</v>
      </c>
      <c r="D9" s="6"/>
      <c r="E9" s="16">
        <v>2</v>
      </c>
      <c r="F9" s="19">
        <f>C9*100/C6</f>
        <v>100</v>
      </c>
      <c r="G9" s="13">
        <v>224</v>
      </c>
      <c r="H9" s="6"/>
      <c r="I9" s="16"/>
      <c r="J9" s="19">
        <f t="shared" si="1"/>
        <v>100</v>
      </c>
      <c r="K9" s="13">
        <v>103</v>
      </c>
      <c r="L9" s="6"/>
      <c r="M9" s="16">
        <v>1</v>
      </c>
      <c r="N9" s="18">
        <f>K9*100/K6</f>
        <v>99.038461538461533</v>
      </c>
      <c r="O9" s="35">
        <v>12</v>
      </c>
      <c r="P9" s="35"/>
      <c r="Q9" s="35"/>
      <c r="R9" s="36">
        <f>O9*100/O6</f>
        <v>100</v>
      </c>
      <c r="S9" s="13">
        <v>9</v>
      </c>
      <c r="T9" s="6"/>
      <c r="U9" s="16"/>
      <c r="V9" s="18">
        <f t="shared" si="3"/>
        <v>100</v>
      </c>
      <c r="W9" s="13">
        <f t="shared" si="0"/>
        <v>547</v>
      </c>
      <c r="X9" s="6">
        <f>W9*100/W7</f>
        <v>99.817518248175176</v>
      </c>
    </row>
    <row r="10" spans="1:26" ht="32.25" customHeight="1" thickBot="1">
      <c r="A10" s="4">
        <v>4</v>
      </c>
      <c r="B10" s="5" t="s">
        <v>9</v>
      </c>
      <c r="C10" s="6">
        <v>199</v>
      </c>
      <c r="D10" s="6"/>
      <c r="E10" s="16"/>
      <c r="F10" s="19">
        <f>C10*100/C6</f>
        <v>100</v>
      </c>
      <c r="G10" s="13">
        <v>224</v>
      </c>
      <c r="H10" s="6"/>
      <c r="I10" s="16"/>
      <c r="J10" s="19">
        <f t="shared" si="1"/>
        <v>100</v>
      </c>
      <c r="K10" s="13">
        <v>103</v>
      </c>
      <c r="L10" s="6"/>
      <c r="M10" s="16">
        <v>1</v>
      </c>
      <c r="N10" s="18">
        <f t="shared" si="2"/>
        <v>100</v>
      </c>
      <c r="O10" s="35">
        <v>12</v>
      </c>
      <c r="P10" s="35"/>
      <c r="Q10" s="35"/>
      <c r="R10" s="36">
        <f>O10*100/O6</f>
        <v>100</v>
      </c>
      <c r="S10" s="13">
        <v>9</v>
      </c>
      <c r="T10" s="6"/>
      <c r="U10" s="16"/>
      <c r="V10" s="18">
        <f t="shared" si="3"/>
        <v>100</v>
      </c>
      <c r="W10" s="13">
        <f t="shared" si="0"/>
        <v>547</v>
      </c>
      <c r="X10" s="6">
        <f>W10*100/W7</f>
        <v>99.817518248175176</v>
      </c>
    </row>
    <row r="11" spans="1:26" ht="31.5" customHeight="1" thickBot="1">
      <c r="A11" s="4">
        <v>5</v>
      </c>
      <c r="B11" s="5" t="s">
        <v>10</v>
      </c>
      <c r="C11" s="6">
        <v>199</v>
      </c>
      <c r="D11" s="6"/>
      <c r="E11" s="16"/>
      <c r="F11" s="19">
        <f t="shared" ref="F11" si="4">C11*100/C10</f>
        <v>100</v>
      </c>
      <c r="G11" s="13">
        <v>224</v>
      </c>
      <c r="H11" s="6"/>
      <c r="I11" s="16"/>
      <c r="J11" s="19">
        <f t="shared" si="1"/>
        <v>100</v>
      </c>
      <c r="K11" s="13">
        <v>103</v>
      </c>
      <c r="L11" s="6"/>
      <c r="M11" s="16">
        <v>1</v>
      </c>
      <c r="N11" s="18">
        <f t="shared" si="2"/>
        <v>100</v>
      </c>
      <c r="O11" s="35">
        <v>12</v>
      </c>
      <c r="P11" s="35"/>
      <c r="Q11" s="35"/>
      <c r="R11" s="36">
        <f>O11*100/O6</f>
        <v>100</v>
      </c>
      <c r="S11" s="13">
        <v>9</v>
      </c>
      <c r="T11" s="6"/>
      <c r="U11" s="16"/>
      <c r="V11" s="18">
        <f>S11*100/S6</f>
        <v>100</v>
      </c>
      <c r="W11" s="13">
        <f>C11+G11+K11+S11+O11</f>
        <v>547</v>
      </c>
      <c r="X11" s="6">
        <f>W11*100/W7</f>
        <v>99.817518248175176</v>
      </c>
    </row>
    <row r="12" spans="1:26" ht="48" customHeight="1">
      <c r="A12" s="4">
        <v>6</v>
      </c>
      <c r="B12" s="5" t="s">
        <v>11</v>
      </c>
      <c r="C12" s="6">
        <v>183</v>
      </c>
      <c r="D12" s="6">
        <v>16</v>
      </c>
      <c r="E12" s="16"/>
      <c r="F12" s="19">
        <f>C12*100/C6</f>
        <v>91.959798994974875</v>
      </c>
      <c r="G12" s="13">
        <v>219</v>
      </c>
      <c r="H12" s="6">
        <v>1</v>
      </c>
      <c r="I12" s="16">
        <v>4</v>
      </c>
      <c r="J12" s="22">
        <f t="shared" si="1"/>
        <v>97.767857142857139</v>
      </c>
      <c r="K12" s="13">
        <v>103</v>
      </c>
      <c r="L12" s="6"/>
      <c r="M12" s="16">
        <v>1</v>
      </c>
      <c r="N12" s="18">
        <f t="shared" si="2"/>
        <v>100</v>
      </c>
      <c r="O12" s="35">
        <v>12</v>
      </c>
      <c r="P12" s="35"/>
      <c r="Q12" s="35"/>
      <c r="R12" s="36">
        <f>O12*100/O6</f>
        <v>100</v>
      </c>
      <c r="S12" s="13">
        <v>9</v>
      </c>
      <c r="T12" s="6"/>
      <c r="U12" s="16"/>
      <c r="V12" s="32">
        <f>S12*100/S6</f>
        <v>100</v>
      </c>
      <c r="W12" s="13">
        <f t="shared" si="0"/>
        <v>526</v>
      </c>
      <c r="X12" s="6">
        <f>W12*100/W7</f>
        <v>95.985401459854018</v>
      </c>
    </row>
    <row r="13" spans="1:26" ht="45" customHeight="1">
      <c r="A13" s="4">
        <v>7</v>
      </c>
      <c r="B13" s="5" t="s">
        <v>12</v>
      </c>
      <c r="C13" s="6"/>
      <c r="D13" s="6">
        <v>199</v>
      </c>
      <c r="E13" s="16"/>
      <c r="F13" s="19">
        <f>D13*100/C6</f>
        <v>100</v>
      </c>
      <c r="G13" s="13">
        <v>3</v>
      </c>
      <c r="H13" s="6">
        <v>221</v>
      </c>
      <c r="I13" s="16"/>
      <c r="J13" s="22">
        <f>H13*100/G6</f>
        <v>98.660714285714292</v>
      </c>
      <c r="K13" s="13">
        <v>1</v>
      </c>
      <c r="L13" s="6">
        <v>103</v>
      </c>
      <c r="M13" s="16"/>
      <c r="N13" s="19">
        <f>L13*100/K6</f>
        <v>99.038461538461533</v>
      </c>
      <c r="O13" s="12"/>
      <c r="P13" s="12">
        <v>12</v>
      </c>
      <c r="Q13" s="12"/>
      <c r="R13" s="19">
        <f>P13*100/O6</f>
        <v>100</v>
      </c>
      <c r="S13" s="13"/>
      <c r="T13" s="6">
        <v>7</v>
      </c>
      <c r="U13" s="16">
        <v>2</v>
      </c>
      <c r="V13" s="19">
        <f>T13*100/S6</f>
        <v>77.777777777777771</v>
      </c>
      <c r="W13" s="13">
        <f>D13+H13+L13+T13+P13</f>
        <v>542</v>
      </c>
      <c r="X13" s="6">
        <f>W13*100/W7</f>
        <v>98.9051094890511</v>
      </c>
    </row>
    <row r="14" spans="1:26" ht="48" customHeight="1" thickBot="1">
      <c r="A14" s="4">
        <v>8</v>
      </c>
      <c r="B14" s="5" t="s">
        <v>13</v>
      </c>
      <c r="C14" s="6"/>
      <c r="D14" s="6">
        <v>199</v>
      </c>
      <c r="E14" s="16"/>
      <c r="F14" s="20">
        <f>D14*100/C7</f>
        <v>100</v>
      </c>
      <c r="G14" s="13">
        <v>3</v>
      </c>
      <c r="H14" s="6">
        <v>221</v>
      </c>
      <c r="I14" s="16"/>
      <c r="J14" s="23">
        <f>H14*100/G7</f>
        <v>98.660714285714292</v>
      </c>
      <c r="K14" s="13">
        <v>1</v>
      </c>
      <c r="L14" s="6">
        <v>103</v>
      </c>
      <c r="M14" s="16"/>
      <c r="N14" s="19">
        <f>L14*100/K7</f>
        <v>99.038461538461533</v>
      </c>
      <c r="O14" s="12"/>
      <c r="P14" s="12">
        <v>12</v>
      </c>
      <c r="Q14" s="12"/>
      <c r="R14" s="20">
        <f>P14*100/O6</f>
        <v>100</v>
      </c>
      <c r="S14" s="13"/>
      <c r="T14" s="6">
        <v>7</v>
      </c>
      <c r="U14" s="16">
        <v>2</v>
      </c>
      <c r="V14" s="19">
        <f>T14*100/S7</f>
        <v>77.777777777777771</v>
      </c>
      <c r="W14" s="13">
        <f>D14+H14+L14+T14+P14</f>
        <v>542</v>
      </c>
      <c r="X14" s="6">
        <f>W14*100/W7</f>
        <v>98.9051094890511</v>
      </c>
    </row>
    <row r="15" spans="1:26" ht="14.25" customHeight="1" thickBot="1">
      <c r="B15" s="7"/>
      <c r="C15" s="7"/>
      <c r="D15" s="7"/>
      <c r="E15" s="7"/>
      <c r="F15" s="7">
        <f>SUM(F7:F14)</f>
        <v>791.4572864321608</v>
      </c>
      <c r="G15" s="7"/>
      <c r="H15" s="7"/>
      <c r="I15" s="7"/>
      <c r="J15" s="7">
        <f>SUM(J7:J14)</f>
        <v>795.08928571428578</v>
      </c>
      <c r="K15" s="7"/>
      <c r="L15" s="7"/>
      <c r="M15" s="7"/>
      <c r="N15" s="7">
        <f>SUM(N7:N14)</f>
        <v>796.15384615384619</v>
      </c>
      <c r="O15" s="33"/>
      <c r="P15" s="33"/>
      <c r="Q15" s="33"/>
      <c r="R15" s="33">
        <v>800</v>
      </c>
      <c r="S15" s="7"/>
      <c r="T15" s="7"/>
      <c r="U15" s="7"/>
      <c r="V15" s="7">
        <f>SUM(V7:V14)</f>
        <v>755.55555555555566</v>
      </c>
      <c r="W15" s="7">
        <f>SUM(W7:W14)</f>
        <v>4345</v>
      </c>
      <c r="X15" s="7"/>
    </row>
    <row r="16" spans="1:26" ht="15" customHeight="1" thickBot="1">
      <c r="B16" s="26" t="s">
        <v>21</v>
      </c>
      <c r="C16" s="7"/>
      <c r="D16" s="7"/>
      <c r="E16" s="7"/>
      <c r="F16" s="30">
        <f>F15/8</f>
        <v>98.9321608040201</v>
      </c>
      <c r="G16" s="7"/>
      <c r="H16" s="7"/>
      <c r="I16" s="7"/>
      <c r="J16" s="30">
        <f>J15/8</f>
        <v>99.386160714285722</v>
      </c>
      <c r="K16" s="7"/>
      <c r="L16" s="7"/>
      <c r="M16" s="7"/>
      <c r="N16" s="30">
        <f>N15/8</f>
        <v>99.519230769230774</v>
      </c>
      <c r="O16" s="9"/>
      <c r="P16" s="9"/>
      <c r="Q16" s="9"/>
      <c r="R16" s="30">
        <f>R15/8</f>
        <v>100</v>
      </c>
      <c r="S16" s="7"/>
      <c r="T16" s="7"/>
      <c r="U16" s="7"/>
      <c r="V16" s="30">
        <f>V15/8</f>
        <v>94.444444444444457</v>
      </c>
      <c r="W16" s="7"/>
      <c r="X16" s="27">
        <f>F16+J16+N16+V16+R16</f>
        <v>492.28199673198105</v>
      </c>
    </row>
    <row r="17" spans="2:25" ht="22.5" customHeight="1" thickBot="1">
      <c r="B17" s="42" t="s">
        <v>14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28">
        <f>X16/5</f>
        <v>98.456399346396211</v>
      </c>
      <c r="Y17" s="29"/>
    </row>
    <row r="18" spans="2: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33"/>
      <c r="P18" s="33"/>
      <c r="Q18" s="33"/>
      <c r="R18" s="33"/>
      <c r="S18" s="7"/>
      <c r="T18" s="7"/>
      <c r="U18" s="7"/>
      <c r="V18" s="7"/>
      <c r="W18" s="7"/>
      <c r="X18" s="7"/>
    </row>
  </sheetData>
  <mergeCells count="9">
    <mergeCell ref="A1:X1"/>
    <mergeCell ref="B2:V2"/>
    <mergeCell ref="K4:N4"/>
    <mergeCell ref="B17:W17"/>
    <mergeCell ref="C4:F4"/>
    <mergeCell ref="G4:J4"/>
    <mergeCell ref="S4:V4"/>
    <mergeCell ref="W4:X4"/>
    <mergeCell ref="O4:R4"/>
  </mergeCells>
  <pageMargins left="0.19685039370078741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2024-06-28T01:47:12Z</dcterms:modified>
</cp:coreProperties>
</file>